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8" windowWidth="11808" windowHeight="6288"/>
  </bookViews>
  <sheets>
    <sheet name="Приложение №1" sheetId="8" r:id="rId1"/>
  </sheets>
  <definedNames>
    <definedName name="_Date_">'Приложение №1'!#REF!</definedName>
    <definedName name="_Otchet_Period_Source__AT_ObjectName">'Приложение №1'!#REF!</definedName>
    <definedName name="_Period_">'Приложение №1'!#REF!</definedName>
    <definedName name="_xlnm.Print_Titles" localSheetId="0">'Приложение №1'!$8:$9</definedName>
    <definedName name="_xlnm.Print_Area" localSheetId="0">'Приложение №1'!$A$1:$C$38</definedName>
  </definedNames>
  <calcPr calcId="145621"/>
</workbook>
</file>

<file path=xl/calcChain.xml><?xml version="1.0" encoding="utf-8"?>
<calcChain xmlns="http://schemas.openxmlformats.org/spreadsheetml/2006/main">
  <c r="C38" i="8" l="1"/>
  <c r="C29" i="8" l="1"/>
  <c r="C33" i="8" l="1"/>
  <c r="C28" i="8"/>
  <c r="C32" i="8" l="1"/>
  <c r="C14" i="8" l="1"/>
  <c r="C24" i="8" l="1"/>
  <c r="C27" i="8"/>
  <c r="C26" i="8" s="1"/>
  <c r="C19" i="8"/>
  <c r="C23" i="8" l="1"/>
  <c r="C36" i="8"/>
  <c r="C34" i="8"/>
  <c r="C31" i="8"/>
  <c r="C21" i="8"/>
  <c r="C17" i="8"/>
  <c r="C13" i="8"/>
  <c r="C12" i="8" s="1"/>
  <c r="C20" i="8" l="1"/>
  <c r="C11" i="8" s="1"/>
  <c r="C10" i="8" l="1"/>
</calcChain>
</file>

<file path=xl/sharedStrings.xml><?xml version="1.0" encoding="utf-8"?>
<sst xmlns="http://schemas.openxmlformats.org/spreadsheetml/2006/main" count="67" uniqueCount="67">
  <si>
    <t xml:space="preserve"> Наименование показателя</t>
  </si>
  <si>
    <t>Код дохода по КД</t>
  </si>
  <si>
    <t>2</t>
  </si>
  <si>
    <t>Доходы бюджета - ИТОГО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</si>
  <si>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</si>
  <si>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</si>
  <si>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</si>
  <si>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</si>
  <si>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</si>
  <si>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000 1 00 00000 00 0000 000</t>
  </si>
  <si>
    <t>182 1 01 02000 01 0000 110</t>
  </si>
  <si>
    <t>182 1 01 00000 00 0000 000</t>
  </si>
  <si>
    <t>182 1 06 00000 00 0000 000</t>
  </si>
  <si>
    <t>182 1 06 01000 00 0000 110</t>
  </si>
  <si>
    <t>182 1 06 01030 10 0000 110</t>
  </si>
  <si>
    <t>182 1 06 06000 00 0000 110</t>
  </si>
  <si>
    <t>к решению Супоневского сельского совета</t>
  </si>
  <si>
    <t>Единый сельскохозяйственный налог</t>
  </si>
  <si>
    <t>215 1 11 05035 10 0000 120</t>
  </si>
  <si>
    <t>3</t>
  </si>
  <si>
    <t>182 1 05 03010 01 0000 110</t>
  </si>
  <si>
    <t>182 1 01 02010 01 0000 110</t>
  </si>
  <si>
    <t>182 1 01 02030 01 0000 110</t>
  </si>
  <si>
    <t>215 1 17 05050 10 0000180</t>
  </si>
  <si>
    <t>215 2 00 00000 00 0000 000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</si>
  <si>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</si>
  <si>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</si>
  <si>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215 2 020 40141 00 000 151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</si>
  <si>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</si>
  <si>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нотариусов.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</si>
  <si>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182 1 01 02020 01 0000 110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</si>
  <si>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</si>
  <si>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НАЛОГОВЫЕ И НЕНАЛОГОВЫЕ ДОХОДЫ</t>
  </si>
  <si>
    <t>182 1 05 03020 01 0000 110</t>
  </si>
  <si>
    <t>НАЛОГИ НА СОВОКУПНЫЙ ДОХОД</t>
  </si>
  <si>
    <t>182 1 05 00000 00 0000 110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</si>
  <si>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</si>
  <si>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182 1 06 06033 10 0000 110</t>
  </si>
  <si>
    <t>182 1 06 06030 00 0000 110</t>
  </si>
  <si>
    <t>Земельный налог с организаций</t>
  </si>
  <si>
    <t>Земельный налог с физических лиц</t>
  </si>
  <si>
    <t>182 1 06 06040 00 0000 110</t>
  </si>
  <si>
    <t>182 1 06 06043 10 0000 110</t>
  </si>
  <si>
    <t>Земельный налог с физических лиц, обладающих земельным участком,  расположенным в границах сельских поселений</t>
  </si>
  <si>
    <t xml:space="preserve">ДОХОДЫ ОТ ИСПОЛЬЗОВАНИЯ ИМУЩЕСТВА, НАХОДЯЩЕГОСЯ В ГОСУДАРСТВЕННОЙ И МУНИЦИПАЛЬНОЙ СОБСТВЕННОСТИ </t>
  </si>
  <si>
    <t>215 1 11 00000 00 0000 120</t>
  </si>
  <si>
    <t>Прочие неналоговые доходы бюджетов сельских поселения</t>
  </si>
  <si>
    <t>Доходы от сдачи в аренду имущества,  находящегося в  оперативном  управлении   органов   управления сельских поселений  и   созданных   ими   учреждений (за исключением  имущества  муниципальных бюджетных и автономных учреждений)</t>
  </si>
  <si>
    <t>БЕЗВОЗМЕЗДНЫЕ ПОСТУПЛЕНИЯ</t>
  </si>
  <si>
    <t>ПРОЧИЕ НЕНАЛОГОВЫЕ ДОХОДЫ</t>
  </si>
  <si>
    <t>215 1 17 00000 00 0000180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</si>
  <si>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</si>
  <si>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</si>
  <si>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</si>
  <si>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215 2 02 03015 00 0000 151</t>
  </si>
  <si>
    <t>215 2 02 03015 10 0000 151</t>
  </si>
  <si>
    <t>215 2 02 03024 00 0000 151</t>
  </si>
  <si>
    <t>215 2 02 03024 10 0000 151</t>
  </si>
  <si>
    <t>Единый сельскохозяйственный налог (за налоговые периоды, истекшие до 1 января 2011 года)</t>
  </si>
  <si>
    <t>Земельный налог с организаций, обладающих земельным участком, расположенным в границах сельских поселений</t>
  </si>
  <si>
    <t>Совета народных депутатов</t>
  </si>
  <si>
    <t xml:space="preserve">Прогнозируемый объем доходов Супоневского сельского поселения на 2016 год </t>
  </si>
  <si>
    <t>2016 год</t>
  </si>
  <si>
    <t>215 1 11 05025 10 0000 120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</si>
  <si>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 собственности поселений (за исключением  земельных участков  муниципальных бюджетных и автономных учреждений)</t>
  </si>
  <si>
    <t xml:space="preserve">           Приложение №1</t>
  </si>
  <si>
    <t xml:space="preserve">                                       от "29"  декабря 2015г. № 3-15-2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</si>
</sst>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4" fillId="0" borderId="0" xfId="0" applyFont="1"/>
    <xf numFmtId="4" fontId="6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vertical="center" wrapText="1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view="pageBreakPreview" zoomScaleNormal="90" zoomScaleSheetLayoutView="100" workbookViewId="0">
      <selection activeCell="B39" sqref="B39"/>
    </sheetView>
  </sheetViews>
  <sheetFormatPr defaultColWidth="9.109375" defaultRowHeight="15.6" x14ac:dyDescent="0.3"/>
  <cols>
    <col min="1" max="1" width="83.33203125" style="1" customWidth="1"/>
    <col min="2" max="2" width="36.44140625" style="2" customWidth="1"/>
    <col min="3" max="3" width="26.33203125" style="2" customWidth="1"/>
    <col min="4" max="16384" width="9.109375" style="1"/>
  </cols>
  <sheetData>
    <row r="1" spans="1:3" ht="18" x14ac:dyDescent="0.35">
      <c r="A1" s="7"/>
      <c r="B1" s="29" t="s">
        <v>65</v>
      </c>
      <c r="C1" s="29"/>
    </row>
    <row r="2" spans="1:3" ht="18" x14ac:dyDescent="0.35">
      <c r="A2" s="22"/>
      <c r="B2" s="29" t="s">
        <v>16</v>
      </c>
      <c r="C2" s="29"/>
    </row>
    <row r="3" spans="1:3" ht="18" x14ac:dyDescent="0.35">
      <c r="A3" s="7"/>
      <c r="B3" s="29" t="s">
        <v>60</v>
      </c>
      <c r="C3" s="29"/>
    </row>
    <row r="4" spans="1:3" ht="18" x14ac:dyDescent="0.35">
      <c r="A4" s="7"/>
      <c r="B4" s="27" t="s">
        <v>66</v>
      </c>
      <c r="C4" s="27"/>
    </row>
    <row r="5" spans="1:3" ht="18" x14ac:dyDescent="0.35">
      <c r="A5" s="7"/>
      <c r="B5" s="8"/>
      <c r="C5" s="8"/>
    </row>
    <row r="6" spans="1:3" ht="17.399999999999999" x14ac:dyDescent="0.3">
      <c r="A6" s="28" t="s">
        <v>61</v>
      </c>
      <c r="B6" s="28"/>
      <c r="C6" s="28"/>
    </row>
    <row r="7" spans="1:3" ht="18" x14ac:dyDescent="0.35">
      <c r="A7" s="9"/>
      <c r="B7" s="10"/>
      <c r="C7" s="10"/>
    </row>
    <row r="8" spans="1:3" s="4" customFormat="1" ht="18" thickBot="1" x14ac:dyDescent="0.35">
      <c r="A8" s="5" t="s">
        <v>0</v>
      </c>
      <c r="B8" s="5" t="s">
        <v>1</v>
      </c>
      <c r="C8" s="5" t="s">
        <v>62</v>
      </c>
    </row>
    <row r="9" spans="1:3" s="6" customFormat="1" ht="18.600000000000001" thickTop="1" thickBot="1" x14ac:dyDescent="0.35">
      <c r="A9" s="11">
        <v>1</v>
      </c>
      <c r="B9" s="12" t="s">
        <v>2</v>
      </c>
      <c r="C9" s="12" t="s">
        <v>19</v>
      </c>
    </row>
    <row r="10" spans="1:3" s="3" customFormat="1" ht="18" thickTop="1" x14ac:dyDescent="0.3">
      <c r="A10" s="13" t="s">
        <v>3</v>
      </c>
      <c r="B10" s="14"/>
      <c r="C10" s="25">
        <f>SUM(C11+C33)</f>
        <v>23208556.800000001</v>
      </c>
    </row>
    <row r="11" spans="1:3" s="3" customFormat="1" ht="17.399999999999999" x14ac:dyDescent="0.3">
      <c r="A11" s="15" t="s">
        <v>32</v>
      </c>
      <c r="B11" s="16" t="s">
        <v>9</v>
      </c>
      <c r="C11" s="25">
        <f>SUM(C12+C17+C20+C28+C31)</f>
        <v>20510000</v>
      </c>
    </row>
    <row r="12" spans="1:3" s="3" customFormat="1" ht="18" x14ac:dyDescent="0.35">
      <c r="A12" s="17" t="s">
        <v>4</v>
      </c>
      <c r="B12" s="18" t="s">
        <v>11</v>
      </c>
      <c r="C12" s="19">
        <f>SUM(C13)</f>
        <v>2350000</v>
      </c>
    </row>
    <row r="13" spans="1:3" ht="17.399999999999999" x14ac:dyDescent="0.3">
      <c r="A13" s="15" t="s">
        <v>5</v>
      </c>
      <c r="B13" s="16" t="s">
        <v>10</v>
      </c>
      <c r="C13" s="21">
        <f>SUM(C16+C15+C14)</f>
        <v>2350000</v>
      </c>
    </row>
    <row r="14" spans="1:3" ht="78" customHeight="1" x14ac:dyDescent="0.35">
      <c r="A14" s="26" t="s">
        <v>28</v>
      </c>
      <c r="B14" s="18" t="s">
        <v>21</v>
      </c>
      <c r="C14" s="19">
        <f>2150000+50000</f>
        <v>2200000</v>
      </c>
    </row>
    <row r="15" spans="1:3" ht="113.4" customHeight="1" x14ac:dyDescent="0.35">
      <c r="A15" s="17" t="s">
        <v>29</v>
      </c>
      <c r="B15" s="18" t="s">
        <v>30</v>
      </c>
      <c r="C15" s="19">
        <v>100000</v>
      </c>
    </row>
    <row r="16" spans="1:3" ht="54" x14ac:dyDescent="0.35">
      <c r="A16" s="17" t="s">
        <v>31</v>
      </c>
      <c r="B16" s="18" t="s">
        <v>22</v>
      </c>
      <c r="C16" s="19">
        <v>50000</v>
      </c>
    </row>
    <row r="17" spans="1:3" ht="18" x14ac:dyDescent="0.35">
      <c r="A17" s="17" t="s">
        <v>34</v>
      </c>
      <c r="B17" s="18" t="s">
        <v>35</v>
      </c>
      <c r="C17" s="19">
        <f>C18+C19</f>
        <v>10000</v>
      </c>
    </row>
    <row r="18" spans="1:3" ht="18" x14ac:dyDescent="0.35">
      <c r="A18" s="17" t="s">
        <v>17</v>
      </c>
      <c r="B18" s="18" t="s">
        <v>20</v>
      </c>
      <c r="C18" s="19">
        <v>5000</v>
      </c>
    </row>
    <row r="19" spans="1:3" ht="36" x14ac:dyDescent="0.35">
      <c r="A19" s="17" t="s">
        <v>58</v>
      </c>
      <c r="B19" s="18" t="s">
        <v>33</v>
      </c>
      <c r="C19" s="19">
        <f>10000-5000</f>
        <v>5000</v>
      </c>
    </row>
    <row r="20" spans="1:3" ht="18" x14ac:dyDescent="0.35">
      <c r="A20" s="17" t="s">
        <v>6</v>
      </c>
      <c r="B20" s="18" t="s">
        <v>12</v>
      </c>
      <c r="C20" s="19">
        <f>SUM(C21+C23)</f>
        <v>18000000</v>
      </c>
    </row>
    <row r="21" spans="1:3" ht="17.399999999999999" x14ac:dyDescent="0.3">
      <c r="A21" s="15" t="s">
        <v>7</v>
      </c>
      <c r="B21" s="16" t="s">
        <v>13</v>
      </c>
      <c r="C21" s="21">
        <f>C22</f>
        <v>3000000</v>
      </c>
    </row>
    <row r="22" spans="1:3" ht="54" x14ac:dyDescent="0.35">
      <c r="A22" s="17" t="s">
        <v>36</v>
      </c>
      <c r="B22" s="18" t="s">
        <v>14</v>
      </c>
      <c r="C22" s="19">
        <v>3000000</v>
      </c>
    </row>
    <row r="23" spans="1:3" ht="17.399999999999999" x14ac:dyDescent="0.3">
      <c r="A23" s="15" t="s">
        <v>8</v>
      </c>
      <c r="B23" s="16" t="s">
        <v>15</v>
      </c>
      <c r="C23" s="21">
        <f>SUM(C24+C26)</f>
        <v>15000000</v>
      </c>
    </row>
    <row r="24" spans="1:3" ht="18" x14ac:dyDescent="0.35">
      <c r="A24" s="17" t="s">
        <v>39</v>
      </c>
      <c r="B24" s="18" t="s">
        <v>38</v>
      </c>
      <c r="C24" s="19">
        <f>C25</f>
        <v>5500000</v>
      </c>
    </row>
    <row r="25" spans="1:3" ht="36" x14ac:dyDescent="0.35">
      <c r="A25" s="17" t="s">
        <v>59</v>
      </c>
      <c r="B25" s="18" t="s">
        <v>37</v>
      </c>
      <c r="C25" s="19">
        <v>5500000</v>
      </c>
    </row>
    <row r="26" spans="1:3" ht="18" x14ac:dyDescent="0.35">
      <c r="A26" s="17" t="s">
        <v>40</v>
      </c>
      <c r="B26" s="18" t="s">
        <v>41</v>
      </c>
      <c r="C26" s="19">
        <f>C27</f>
        <v>9500000</v>
      </c>
    </row>
    <row r="27" spans="1:3" ht="36" x14ac:dyDescent="0.35">
      <c r="A27" s="17" t="s">
        <v>43</v>
      </c>
      <c r="B27" s="18" t="s">
        <v>42</v>
      </c>
      <c r="C27" s="19">
        <f>7000000+2500000</f>
        <v>9500000</v>
      </c>
    </row>
    <row r="28" spans="1:3" ht="36" customHeight="1" x14ac:dyDescent="0.35">
      <c r="A28" s="17" t="s">
        <v>44</v>
      </c>
      <c r="B28" s="18" t="s">
        <v>45</v>
      </c>
      <c r="C28" s="19">
        <f>C30+C29</f>
        <v>100000</v>
      </c>
    </row>
    <row r="29" spans="1:3" ht="77.25" customHeight="1" x14ac:dyDescent="0.35">
      <c r="A29" s="17" t="s">
        <v>64</v>
      </c>
      <c r="B29" s="18" t="s">
        <v>63</v>
      </c>
      <c r="C29" s="19">
        <f>40000+30000</f>
        <v>70000</v>
      </c>
    </row>
    <row r="30" spans="1:3" ht="75" customHeight="1" x14ac:dyDescent="0.35">
      <c r="A30" s="17" t="s">
        <v>47</v>
      </c>
      <c r="B30" s="18" t="s">
        <v>18</v>
      </c>
      <c r="C30" s="19">
        <v>30000</v>
      </c>
    </row>
    <row r="31" spans="1:3" ht="18" x14ac:dyDescent="0.35">
      <c r="A31" s="17" t="s">
        <v>49</v>
      </c>
      <c r="B31" s="18" t="s">
        <v>50</v>
      </c>
      <c r="C31" s="19">
        <f>C32</f>
        <v>50000</v>
      </c>
    </row>
    <row r="32" spans="1:3" ht="18" x14ac:dyDescent="0.35">
      <c r="A32" s="17" t="s">
        <v>46</v>
      </c>
      <c r="B32" s="18" t="s">
        <v>23</v>
      </c>
      <c r="C32" s="19">
        <f>50000</f>
        <v>50000</v>
      </c>
    </row>
    <row r="33" spans="1:3" ht="17.399999999999999" x14ac:dyDescent="0.3">
      <c r="A33" s="15" t="s">
        <v>48</v>
      </c>
      <c r="B33" s="16" t="s">
        <v>24</v>
      </c>
      <c r="C33" s="24">
        <f>SUM(C34+C36+C38)</f>
        <v>2698556.8</v>
      </c>
    </row>
    <row r="34" spans="1:3" ht="36.6" customHeight="1" x14ac:dyDescent="0.35">
      <c r="A34" s="17" t="s">
        <v>52</v>
      </c>
      <c r="B34" s="18" t="s">
        <v>54</v>
      </c>
      <c r="C34" s="19">
        <f>C35</f>
        <v>304857</v>
      </c>
    </row>
    <row r="35" spans="1:3" ht="36" x14ac:dyDescent="0.35">
      <c r="A35" s="17" t="s">
        <v>51</v>
      </c>
      <c r="B35" s="18" t="s">
        <v>55</v>
      </c>
      <c r="C35" s="19">
        <v>304857</v>
      </c>
    </row>
    <row r="36" spans="1:3" ht="36" x14ac:dyDescent="0.35">
      <c r="A36" s="17" t="s">
        <v>53</v>
      </c>
      <c r="B36" s="18" t="s">
        <v>56</v>
      </c>
      <c r="C36" s="19">
        <f>C37</f>
        <v>22260</v>
      </c>
    </row>
    <row r="37" spans="1:3" ht="36" x14ac:dyDescent="0.35">
      <c r="A37" s="17" t="s">
        <v>25</v>
      </c>
      <c r="B37" s="18" t="s">
        <v>57</v>
      </c>
      <c r="C37" s="19">
        <v>22260</v>
      </c>
    </row>
    <row r="38" spans="1:3" ht="72" x14ac:dyDescent="0.35">
      <c r="A38" s="17" t="s">
        <v>26</v>
      </c>
      <c r="B38" s="18" t="s">
        <v>27</v>
      </c>
      <c r="C38" s="23">
        <f>1724838+46666.67+22435.97+64773.9+512725.26</f>
        <v>2371439.7999999998</v>
      </c>
    </row>
    <row r="39" spans="1:3" ht="18" x14ac:dyDescent="0.35">
      <c r="A39" s="17"/>
      <c r="B39" s="20"/>
      <c r="C39" s="19"/>
    </row>
  </sheetData>
  <mergeCells count="4">
    <mergeCell ref="A6:C6"/>
    <mergeCell ref="B1:C1"/>
    <mergeCell ref="B2:C2"/>
    <mergeCell ref="B3:C3"/>
  </mergeCells>
  <phoneticPr fontId="1" type="noConversion"/>
  <pageMargins left="0.78740157480314965" right="0.19685039370078741" top="0.35433070866141736" bottom="0.39370078740157483" header="0.19685039370078741" footer="0.19685039370078741"/>
  <pageSetup paperSize="9" scale="62" fitToHeight="32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</vt:lpstr>
      <vt:lpstr>'Приложение №1'!Заголовки_для_печати</vt:lpstr>
      <vt:lpstr>'Приложение №1'!Область_печати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111</cp:lastModifiedBy>
  <cp:lastPrinted>2016-01-12T11:43:08Z</cp:lastPrinted>
  <dcterms:created xsi:type="dcterms:W3CDTF">1999-06-18T11:49:53Z</dcterms:created>
  <dcterms:modified xsi:type="dcterms:W3CDTF">2016-01-13T09:00:53Z</dcterms:modified>
</cp:coreProperties>
</file>